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<sst xmlns="http://schemas.openxmlformats.org/spreadsheetml/2006/main" count="82" uniqueCount="66">
  <si>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日付</t>
  </si>
  <si>
    <t>目的</t>
  </si>
  <si>
    <t>金額</t>
  </si>
  <si>
    <t>小　　　計</t>
  </si>
  <si>
    <t>支払先</t>
  </si>
  <si>
    <t>内容</t>
  </si>
  <si>
    <t>３日以内</t>
  </si>
  <si>
    <t>申請書</t>
  </si>
  <si>
    <t>予算</t>
  </si>
  <si>
    <t>交通費</t>
  </si>
  <si>
    <t>予算計</t>
  </si>
  <si>
    <t>仮払申請</t>
  </si>
  <si>
    <t>区分</t>
  </si>
  <si>
    <t>その他</t>
  </si>
  <si>
    <t>差異</t>
  </si>
  <si>
    <t>精算額</t>
  </si>
  <si>
    <t>●予算と精算額の比較</t>
  </si>
  <si>
    <t>●仮払金の精算</t>
  </si>
  <si>
    <t>精算書</t>
  </si>
  <si>
    <t>作成者</t>
  </si>
  <si>
    <t>作成日</t>
  </si>
  <si>
    <t>承認者</t>
  </si>
  <si>
    <t>経理担当</t>
  </si>
  <si>
    <t>接待費　　申請書・精算書</t>
  </si>
  <si>
    <t>精算は接待から</t>
  </si>
  <si>
    <r>
      <t>接待費申請書　兼　仮払申請書　　　</t>
    </r>
    <r>
      <rPr>
        <sz val="10"/>
        <rFont val="ＭＳ Ｐゴシック"/>
        <family val="3"/>
      </rPr>
      <t>　</t>
    </r>
  </si>
  <si>
    <t>年間</t>
  </si>
  <si>
    <t>接待費精算書</t>
  </si>
  <si>
    <t>飲食代</t>
  </si>
  <si>
    <t>飲食代</t>
  </si>
  <si>
    <t>ゴルフ代</t>
  </si>
  <si>
    <t>ゴルフ代</t>
  </si>
  <si>
    <t>宿泊代</t>
  </si>
  <si>
    <t>宿泊代</t>
  </si>
  <si>
    <t>申請者</t>
  </si>
  <si>
    <t>社員コード</t>
  </si>
  <si>
    <t>相手先</t>
  </si>
  <si>
    <t>接待内容</t>
  </si>
  <si>
    <t>福島県○河市　○△ゴルフ場でゴルフ、市内のスナックで飲食</t>
  </si>
  <si>
    <t>○×鉄道</t>
  </si>
  <si>
    <t>新幹線　東京－新白河　３人分</t>
  </si>
  <si>
    <t>プレー代　３人分</t>
  </si>
  <si>
    <t>飲食及びカラオケ代</t>
  </si>
  <si>
    <t>新幹線　新白河－東京　３人分</t>
  </si>
  <si>
    <t>駅前△○ホテル</t>
  </si>
  <si>
    <t>宿泊代３名分</t>
  </si>
  <si>
    <t>白○タクシー</t>
  </si>
  <si>
    <t>新白河－ゴルフ場</t>
  </si>
  <si>
    <t>山田太郎</t>
  </si>
  <si>
    <t>当社の最重要顧客である○×商事の担当係長、課長と親交を深めるため</t>
  </si>
  <si>
    <t>年間予算</t>
  </si>
  <si>
    <t>交通費</t>
  </si>
  <si>
    <t>贈答品</t>
  </si>
  <si>
    <t>●接待のためにかかった経費の精算</t>
  </si>
  <si>
    <t>使用済</t>
  </si>
  <si>
    <t>今回使用</t>
  </si>
  <si>
    <t>未使用額</t>
  </si>
  <si>
    <t>使用済率</t>
  </si>
  <si>
    <t>です</t>
  </si>
  <si>
    <t>○△カントリークラブ</t>
  </si>
  <si>
    <t>スナック○○</t>
  </si>
  <si>
    <t>－</t>
  </si>
  <si>
    <t>＝</t>
  </si>
  <si>
    <t>飲食代・ゴルフプレー代・電車賃・タクシー代・高速代・ガソリン代・手土産代・宿泊費などを精算してください</t>
  </si>
  <si>
    <t>○×商事　東京本社　Ｙ課長　、Ｒ係長</t>
  </si>
  <si>
    <t>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</si>
</sst>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8" fontId="6" fillId="0" borderId="0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6" fillId="0" borderId="4" xfId="17" applyFont="1" applyBorder="1" applyAlignment="1">
      <alignment horizontal="right" shrinkToFit="1"/>
    </xf>
    <xf numFmtId="38" fontId="6" fillId="0" borderId="5" xfId="17" applyFont="1" applyBorder="1" applyAlignment="1">
      <alignment horizontal="right" shrinkToFit="1"/>
    </xf>
    <xf numFmtId="38" fontId="6" fillId="0" borderId="2" xfId="17" applyFont="1" applyBorder="1" applyAlignment="1">
      <alignment horizontal="right" shrinkToFit="1"/>
    </xf>
    <xf numFmtId="10" fontId="6" fillId="0" borderId="2" xfId="17" applyNumberFormat="1" applyFont="1" applyBorder="1" applyAlignment="1">
      <alignment horizontal="right"/>
    </xf>
    <xf numFmtId="38" fontId="6" fillId="0" borderId="6" xfId="17" applyFont="1" applyBorder="1" applyAlignment="1">
      <alignment shrinkToFit="1"/>
    </xf>
    <xf numFmtId="38" fontId="6" fillId="0" borderId="7" xfId="17" applyFont="1" applyBorder="1" applyAlignment="1">
      <alignment shrinkToFit="1"/>
    </xf>
    <xf numFmtId="38" fontId="6" fillId="0" borderId="7" xfId="17" applyFont="1" applyBorder="1" applyAlignment="1">
      <alignment horizontal="right" shrinkToFit="1"/>
    </xf>
    <xf numFmtId="38" fontId="6" fillId="0" borderId="8" xfId="17" applyFont="1" applyBorder="1" applyAlignment="1">
      <alignment horizontal="right" shrinkToFit="1"/>
    </xf>
    <xf numFmtId="38" fontId="6" fillId="0" borderId="9" xfId="17" applyFont="1" applyBorder="1" applyAlignment="1">
      <alignment horizontal="right" shrinkToFit="1"/>
    </xf>
    <xf numFmtId="38" fontId="6" fillId="0" borderId="10" xfId="17" applyFont="1" applyBorder="1" applyAlignment="1">
      <alignment shrinkToFit="1"/>
    </xf>
    <xf numFmtId="38" fontId="6" fillId="0" borderId="11" xfId="17" applyFont="1" applyBorder="1" applyAlignment="1">
      <alignment shrinkToFit="1"/>
    </xf>
    <xf numFmtId="38" fontId="6" fillId="0" borderId="11" xfId="17" applyFont="1" applyBorder="1" applyAlignment="1">
      <alignment horizontal="right" shrinkToFit="1"/>
    </xf>
    <xf numFmtId="38" fontId="6" fillId="0" borderId="12" xfId="17" applyFont="1" applyBorder="1" applyAlignment="1">
      <alignment horizontal="right" shrinkToFit="1"/>
    </xf>
    <xf numFmtId="38" fontId="6" fillId="0" borderId="13" xfId="17" applyFont="1" applyBorder="1" applyAlignment="1">
      <alignment horizontal="right" shrinkToFit="1"/>
    </xf>
    <xf numFmtId="38" fontId="6" fillId="0" borderId="14" xfId="17" applyFont="1" applyBorder="1" applyAlignment="1">
      <alignment horizontal="right" shrinkToFit="1"/>
    </xf>
    <xf numFmtId="38" fontId="6" fillId="0" borderId="15" xfId="17" applyFont="1" applyBorder="1" applyAlignment="1">
      <alignment horizontal="right" shrinkToFit="1"/>
    </xf>
    <xf numFmtId="38" fontId="6" fillId="0" borderId="16" xfId="17" applyFont="1" applyBorder="1" applyAlignment="1">
      <alignment horizontal="right" shrinkToFit="1"/>
    </xf>
    <xf numFmtId="38" fontId="6" fillId="0" borderId="2" xfId="17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6" fillId="0" borderId="19" xfId="17" applyFont="1" applyBorder="1" applyAlignment="1">
      <alignment horizontal="right" shrinkToFit="1"/>
    </xf>
    <xf numFmtId="38" fontId="0" fillId="0" borderId="2" xfId="17" applyFont="1" applyBorder="1" applyAlignment="1">
      <alignment horizontal="center" shrinkToFit="1"/>
    </xf>
    <xf numFmtId="38" fontId="0" fillId="0" borderId="0" xfId="17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10" fillId="0" borderId="9" xfId="17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176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10" fillId="0" borderId="20" xfId="17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10" fillId="0" borderId="17" xfId="17" applyFont="1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6">
      <selection activeCell="J31" sqref="J31"/>
    </sheetView>
  </sheetViews>
  <sheetFormatPr defaultColWidth="9.00390625" defaultRowHeight="13.5"/>
  <cols>
    <col min="1" max="1" width="2.375" style="0" customWidth="1"/>
    <col min="2" max="2" width="3.00390625" style="0" customWidth="1"/>
    <col min="4" max="4" width="9.75390625" style="0" bestFit="1" customWidth="1"/>
    <col min="5" max="5" width="8.875" style="0" customWidth="1"/>
    <col min="6" max="6" width="9.75390625" style="0" bestFit="1" customWidth="1"/>
    <col min="7" max="9" width="9.125" style="0" bestFit="1" customWidth="1"/>
    <col min="10" max="11" width="9.75390625" style="0" bestFit="1" customWidth="1"/>
    <col min="12" max="12" width="3.25390625" style="0" customWidth="1"/>
  </cols>
  <sheetData>
    <row r="1" spans="1:12" ht="27.75" customHeight="1">
      <c r="A1" s="8"/>
      <c r="B1" s="111" t="s">
        <v>23</v>
      </c>
      <c r="C1" s="111"/>
      <c r="D1" s="111"/>
      <c r="E1" s="111"/>
      <c r="F1" s="111"/>
      <c r="G1" s="111"/>
      <c r="H1" s="111"/>
      <c r="I1" s="111"/>
      <c r="J1" s="111"/>
      <c r="K1" s="111"/>
      <c r="L1" s="32"/>
    </row>
    <row r="2" spans="1:12" ht="19.5" customHeight="1">
      <c r="A2" s="32"/>
      <c r="B2" s="32"/>
      <c r="C2" s="32"/>
      <c r="D2" s="32"/>
      <c r="E2" s="32"/>
      <c r="F2" s="32"/>
      <c r="G2" s="85" t="s">
        <v>24</v>
      </c>
      <c r="H2" s="85"/>
      <c r="I2" s="85"/>
      <c r="J2" s="11" t="s">
        <v>6</v>
      </c>
      <c r="K2" s="34" t="s">
        <v>58</v>
      </c>
      <c r="L2" s="32"/>
    </row>
    <row r="3" spans="1:12" ht="19.5" customHeight="1">
      <c r="A3" s="32"/>
      <c r="B3" s="32"/>
      <c r="C3" s="32"/>
      <c r="D3" s="32"/>
      <c r="E3" s="32"/>
      <c r="F3" s="32"/>
      <c r="G3" s="33"/>
      <c r="H3" s="33"/>
      <c r="I3" s="100" t="s">
        <v>34</v>
      </c>
      <c r="J3" s="100"/>
      <c r="K3" s="35" t="s">
        <v>35</v>
      </c>
      <c r="L3" s="32"/>
    </row>
    <row r="4" spans="1:12" ht="19.5" customHeight="1">
      <c r="A4" s="32"/>
      <c r="B4" s="32"/>
      <c r="C4" s="32"/>
      <c r="D4" s="32"/>
      <c r="E4" s="32"/>
      <c r="F4" s="32"/>
      <c r="G4" s="33"/>
      <c r="H4" s="33"/>
      <c r="I4" s="100" t="s">
        <v>48</v>
      </c>
      <c r="J4" s="100"/>
      <c r="K4" s="36">
        <v>1</v>
      </c>
      <c r="L4" s="32"/>
    </row>
    <row r="5" spans="1:12" ht="12.75" customHeight="1" thickBot="1">
      <c r="A5" s="32"/>
      <c r="B5" s="32"/>
      <c r="C5" s="32"/>
      <c r="D5" s="32"/>
      <c r="E5" s="32"/>
      <c r="F5" s="33"/>
      <c r="G5" s="33"/>
      <c r="H5" s="33"/>
      <c r="I5" s="1"/>
      <c r="J5" s="34"/>
      <c r="K5" s="32"/>
      <c r="L5" s="32"/>
    </row>
    <row r="6" spans="1:12" ht="12.75" customHeight="1">
      <c r="A6" s="37"/>
      <c r="B6" s="37"/>
      <c r="C6" s="37"/>
      <c r="D6" s="37"/>
      <c r="E6" s="37"/>
      <c r="F6" s="38"/>
      <c r="G6" s="38"/>
      <c r="H6" s="38"/>
      <c r="I6" s="7"/>
      <c r="J6" s="7"/>
      <c r="K6" s="39"/>
      <c r="L6" s="37"/>
    </row>
    <row r="7" spans="1:12" ht="19.5" customHeight="1">
      <c r="A7" s="40"/>
      <c r="B7" s="101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40"/>
    </row>
    <row r="8" spans="1:12" ht="19.5" customHeight="1">
      <c r="A8" s="40"/>
      <c r="B8" s="40"/>
      <c r="C8" s="41" t="s">
        <v>1</v>
      </c>
      <c r="D8" s="103" t="s">
        <v>49</v>
      </c>
      <c r="E8" s="104"/>
      <c r="F8" s="104"/>
      <c r="G8" s="104"/>
      <c r="H8" s="104"/>
      <c r="I8" s="104"/>
      <c r="J8" s="104"/>
      <c r="K8" s="105"/>
      <c r="L8" s="40"/>
    </row>
    <row r="9" spans="1:12" ht="19.5" customHeight="1">
      <c r="A9" s="40"/>
      <c r="B9" s="40"/>
      <c r="C9" s="41" t="s">
        <v>36</v>
      </c>
      <c r="D9" s="103" t="s">
        <v>64</v>
      </c>
      <c r="E9" s="104"/>
      <c r="F9" s="104"/>
      <c r="G9" s="104"/>
      <c r="H9" s="104"/>
      <c r="I9" s="104"/>
      <c r="J9" s="104"/>
      <c r="K9" s="105"/>
      <c r="L9" s="40"/>
    </row>
    <row r="10" spans="1:12" ht="19.5" customHeight="1" thickBot="1">
      <c r="A10" s="40"/>
      <c r="B10" s="40"/>
      <c r="C10" s="41" t="s">
        <v>37</v>
      </c>
      <c r="D10" s="103" t="s">
        <v>38</v>
      </c>
      <c r="E10" s="104"/>
      <c r="F10" s="104"/>
      <c r="G10" s="104"/>
      <c r="H10" s="104"/>
      <c r="I10" s="104"/>
      <c r="J10" s="104"/>
      <c r="K10" s="112"/>
      <c r="L10" s="40"/>
    </row>
    <row r="11" spans="1:12" ht="19.5" customHeight="1">
      <c r="A11" s="40"/>
      <c r="B11" s="40"/>
      <c r="C11" s="106" t="s">
        <v>8</v>
      </c>
      <c r="D11" s="42" t="s">
        <v>29</v>
      </c>
      <c r="E11" s="42" t="s">
        <v>31</v>
      </c>
      <c r="F11" s="42" t="s">
        <v>33</v>
      </c>
      <c r="G11" s="42" t="s">
        <v>51</v>
      </c>
      <c r="H11" s="43" t="s">
        <v>52</v>
      </c>
      <c r="I11" s="42" t="s">
        <v>13</v>
      </c>
      <c r="J11" s="44" t="s">
        <v>10</v>
      </c>
      <c r="K11" s="45" t="s">
        <v>11</v>
      </c>
      <c r="L11" s="40"/>
    </row>
    <row r="12" spans="1:12" ht="19.5" customHeight="1" thickBot="1">
      <c r="A12" s="40"/>
      <c r="B12" s="40"/>
      <c r="C12" s="106"/>
      <c r="D12" s="46">
        <v>20000</v>
      </c>
      <c r="E12" s="46">
        <v>35300</v>
      </c>
      <c r="F12" s="46">
        <v>35000</v>
      </c>
      <c r="G12" s="46">
        <v>78000</v>
      </c>
      <c r="H12" s="46">
        <v>0</v>
      </c>
      <c r="I12" s="46"/>
      <c r="J12" s="14">
        <f>SUM(D12:I12)</f>
        <v>168300</v>
      </c>
      <c r="K12" s="15">
        <f>ROUNDDOWN(J12,-3)</f>
        <v>168000</v>
      </c>
      <c r="L12" s="40"/>
    </row>
    <row r="13" spans="1:12" ht="19.5" customHeight="1">
      <c r="A13" s="40"/>
      <c r="B13" s="40"/>
      <c r="C13" s="106" t="s">
        <v>50</v>
      </c>
      <c r="D13" s="47" t="s">
        <v>26</v>
      </c>
      <c r="E13" s="47" t="s">
        <v>54</v>
      </c>
      <c r="F13" s="47" t="s">
        <v>55</v>
      </c>
      <c r="G13" s="47" t="s">
        <v>56</v>
      </c>
      <c r="H13" s="47" t="s">
        <v>57</v>
      </c>
      <c r="I13" s="48"/>
      <c r="J13" s="13"/>
      <c r="K13" s="12"/>
      <c r="L13" s="40"/>
    </row>
    <row r="14" spans="1:12" ht="19.5" customHeight="1">
      <c r="A14" s="40"/>
      <c r="B14" s="40"/>
      <c r="C14" s="106"/>
      <c r="D14" s="16">
        <v>500000</v>
      </c>
      <c r="E14" s="16">
        <v>18500</v>
      </c>
      <c r="F14" s="16">
        <f>K28</f>
        <v>167550</v>
      </c>
      <c r="G14" s="16">
        <f>D14-E14-F14</f>
        <v>313950</v>
      </c>
      <c r="H14" s="17">
        <f>(E14+F14)/D14</f>
        <v>0.3721</v>
      </c>
      <c r="I14" s="12"/>
      <c r="J14" s="12"/>
      <c r="K14" s="12"/>
      <c r="L14" s="40"/>
    </row>
    <row r="15" spans="1:12" ht="12" customHeight="1" thickBot="1">
      <c r="A15" s="49"/>
      <c r="B15" s="49"/>
      <c r="C15" s="49"/>
      <c r="D15" s="49"/>
      <c r="E15" s="49"/>
      <c r="F15" s="50"/>
      <c r="G15" s="50"/>
      <c r="H15" s="50"/>
      <c r="I15" s="4"/>
      <c r="J15" s="4"/>
      <c r="K15" s="51"/>
      <c r="L15" s="49"/>
    </row>
    <row r="16" spans="1:12" ht="10.5" customHeight="1">
      <c r="A16" s="40"/>
      <c r="B16" s="40"/>
      <c r="C16" s="40"/>
      <c r="D16" s="40"/>
      <c r="E16" s="40"/>
      <c r="F16" s="52"/>
      <c r="G16" s="52"/>
      <c r="H16" s="52"/>
      <c r="I16" s="3"/>
      <c r="J16" s="3"/>
      <c r="K16" s="53"/>
      <c r="L16" s="40"/>
    </row>
    <row r="17" spans="1:12" ht="19.5" customHeight="1">
      <c r="A17" s="32"/>
      <c r="B17" s="102" t="s">
        <v>27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32"/>
    </row>
    <row r="18" spans="1:12" ht="19.5" customHeight="1">
      <c r="A18" s="32"/>
      <c r="B18" s="32" t="s">
        <v>53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32"/>
      <c r="B19" s="32"/>
      <c r="C19" s="89" t="s">
        <v>63</v>
      </c>
      <c r="D19" s="89"/>
      <c r="E19" s="89"/>
      <c r="F19" s="89"/>
      <c r="G19" s="89"/>
      <c r="H19" s="89"/>
      <c r="I19" s="89"/>
      <c r="J19" s="89"/>
      <c r="K19" s="89"/>
      <c r="L19" s="32"/>
    </row>
    <row r="20" spans="1:12" ht="19.5" customHeight="1">
      <c r="A20" s="32"/>
      <c r="B20" s="32"/>
      <c r="C20" s="41" t="s">
        <v>0</v>
      </c>
      <c r="D20" s="54" t="s">
        <v>12</v>
      </c>
      <c r="E20" s="90" t="s">
        <v>4</v>
      </c>
      <c r="F20" s="91"/>
      <c r="G20" s="90" t="s">
        <v>5</v>
      </c>
      <c r="H20" s="94"/>
      <c r="I20" s="94"/>
      <c r="J20" s="91"/>
      <c r="K20" s="41" t="s">
        <v>2</v>
      </c>
      <c r="L20" s="32"/>
    </row>
    <row r="21" spans="1:12" ht="19.5" customHeight="1">
      <c r="A21" s="32"/>
      <c r="B21" s="32"/>
      <c r="C21" s="56">
        <v>38505</v>
      </c>
      <c r="D21" s="57" t="s">
        <v>9</v>
      </c>
      <c r="E21" s="92" t="s">
        <v>39</v>
      </c>
      <c r="F21" s="93"/>
      <c r="G21" s="86" t="s">
        <v>40</v>
      </c>
      <c r="H21" s="114"/>
      <c r="I21" s="114"/>
      <c r="J21" s="115"/>
      <c r="K21" s="58">
        <v>37500</v>
      </c>
      <c r="L21" s="59"/>
    </row>
    <row r="22" spans="1:12" ht="19.5" customHeight="1">
      <c r="A22" s="59"/>
      <c r="B22" s="59"/>
      <c r="C22" s="60">
        <v>38505</v>
      </c>
      <c r="D22" s="61" t="s">
        <v>9</v>
      </c>
      <c r="E22" s="98" t="s">
        <v>46</v>
      </c>
      <c r="F22" s="99"/>
      <c r="G22" s="95" t="s">
        <v>47</v>
      </c>
      <c r="H22" s="96"/>
      <c r="I22" s="96"/>
      <c r="J22" s="97"/>
      <c r="K22" s="64">
        <v>5250</v>
      </c>
      <c r="L22" s="59"/>
    </row>
    <row r="23" spans="1:12" ht="19.5" customHeight="1">
      <c r="A23" s="59"/>
      <c r="B23" s="59"/>
      <c r="C23" s="60">
        <v>38505</v>
      </c>
      <c r="D23" s="61" t="s">
        <v>30</v>
      </c>
      <c r="E23" s="98" t="s">
        <v>59</v>
      </c>
      <c r="F23" s="99"/>
      <c r="G23" s="95" t="s">
        <v>41</v>
      </c>
      <c r="H23" s="96"/>
      <c r="I23" s="96"/>
      <c r="J23" s="97"/>
      <c r="K23" s="64">
        <v>33000</v>
      </c>
      <c r="L23" s="59"/>
    </row>
    <row r="24" spans="1:12" ht="19.5" customHeight="1">
      <c r="A24" s="59"/>
      <c r="B24" s="59"/>
      <c r="C24" s="60">
        <v>38505</v>
      </c>
      <c r="D24" s="61" t="s">
        <v>28</v>
      </c>
      <c r="E24" s="62" t="s">
        <v>60</v>
      </c>
      <c r="F24" s="63"/>
      <c r="G24" s="95" t="s">
        <v>42</v>
      </c>
      <c r="H24" s="96"/>
      <c r="I24" s="96"/>
      <c r="J24" s="97"/>
      <c r="K24" s="64">
        <v>18000</v>
      </c>
      <c r="L24" s="59"/>
    </row>
    <row r="25" spans="1:12" ht="19.5" customHeight="1">
      <c r="A25" s="59"/>
      <c r="B25" s="59"/>
      <c r="C25" s="60">
        <v>38506</v>
      </c>
      <c r="D25" s="61" t="s">
        <v>32</v>
      </c>
      <c r="E25" s="62" t="s">
        <v>44</v>
      </c>
      <c r="F25" s="63"/>
      <c r="G25" s="95" t="s">
        <v>45</v>
      </c>
      <c r="H25" s="96"/>
      <c r="I25" s="96"/>
      <c r="J25" s="97"/>
      <c r="K25" s="64">
        <v>36300</v>
      </c>
      <c r="L25" s="59"/>
    </row>
    <row r="26" spans="1:12" ht="19.5" customHeight="1">
      <c r="A26" s="59"/>
      <c r="B26" s="59"/>
      <c r="C26" s="60">
        <v>38506</v>
      </c>
      <c r="D26" s="61" t="s">
        <v>9</v>
      </c>
      <c r="E26" s="95" t="s">
        <v>39</v>
      </c>
      <c r="F26" s="97"/>
      <c r="G26" s="95" t="s">
        <v>43</v>
      </c>
      <c r="H26" s="96"/>
      <c r="I26" s="96"/>
      <c r="J26" s="97"/>
      <c r="K26" s="64">
        <v>37500</v>
      </c>
      <c r="L26" s="59"/>
    </row>
    <row r="27" spans="1:12" ht="19.5" customHeight="1">
      <c r="A27" s="59"/>
      <c r="B27" s="59"/>
      <c r="C27" s="65"/>
      <c r="D27" s="66"/>
      <c r="E27" s="87"/>
      <c r="F27" s="88"/>
      <c r="G27" s="87"/>
      <c r="H27" s="113"/>
      <c r="I27" s="113"/>
      <c r="J27" s="88"/>
      <c r="K27" s="67"/>
      <c r="L27" s="59"/>
    </row>
    <row r="28" spans="1:12" ht="19.5" customHeight="1">
      <c r="A28" s="59"/>
      <c r="B28" s="59"/>
      <c r="C28" s="107" t="s">
        <v>3</v>
      </c>
      <c r="D28" s="108"/>
      <c r="E28" s="108"/>
      <c r="F28" s="108"/>
      <c r="G28" s="108"/>
      <c r="H28" s="108"/>
      <c r="I28" s="108"/>
      <c r="J28" s="109"/>
      <c r="K28" s="31">
        <f>SUM(K21:K27)</f>
        <v>167550</v>
      </c>
      <c r="L28" s="32"/>
    </row>
    <row r="29" spans="1:12" ht="19.5" customHeight="1">
      <c r="A29" s="32"/>
      <c r="B29" s="32" t="s">
        <v>16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9.5" customHeight="1">
      <c r="A30" s="40"/>
      <c r="B30" s="40"/>
      <c r="C30" s="41"/>
      <c r="D30" s="54" t="s">
        <v>28</v>
      </c>
      <c r="E30" s="68" t="s">
        <v>30</v>
      </c>
      <c r="F30" s="68" t="s">
        <v>32</v>
      </c>
      <c r="G30" s="68" t="s">
        <v>9</v>
      </c>
      <c r="H30" s="69" t="s">
        <v>52</v>
      </c>
      <c r="I30" s="55" t="s">
        <v>13</v>
      </c>
      <c r="J30" s="41" t="s">
        <v>65</v>
      </c>
      <c r="K30" s="70"/>
      <c r="L30" s="40"/>
    </row>
    <row r="31" spans="1:12" ht="19.5" customHeight="1">
      <c r="A31" s="40"/>
      <c r="B31" s="40"/>
      <c r="C31" s="42" t="s">
        <v>8</v>
      </c>
      <c r="D31" s="18">
        <f aca="true" t="shared" si="0" ref="D31:J31">D12</f>
        <v>20000</v>
      </c>
      <c r="E31" s="19">
        <f t="shared" si="0"/>
        <v>35300</v>
      </c>
      <c r="F31" s="20">
        <f t="shared" si="0"/>
        <v>35000</v>
      </c>
      <c r="G31" s="20">
        <f t="shared" si="0"/>
        <v>78000</v>
      </c>
      <c r="H31" s="20">
        <f t="shared" si="0"/>
        <v>0</v>
      </c>
      <c r="I31" s="21">
        <f t="shared" si="0"/>
        <v>0</v>
      </c>
      <c r="J31" s="22">
        <f t="shared" si="0"/>
        <v>168300</v>
      </c>
      <c r="K31" s="71"/>
      <c r="L31" s="40"/>
    </row>
    <row r="32" spans="1:12" ht="19.5" customHeight="1">
      <c r="A32" s="40"/>
      <c r="B32" s="40"/>
      <c r="C32" s="72" t="s">
        <v>15</v>
      </c>
      <c r="D32" s="23">
        <f>SUMIF(D21:D27,D30,K21:K27)</f>
        <v>18000</v>
      </c>
      <c r="E32" s="24">
        <f>SUMIF(D21:D27,E30,K21:K27)</f>
        <v>33000</v>
      </c>
      <c r="F32" s="25">
        <f>SUMIF(D21:D27,F30,K21:K27)</f>
        <v>36300</v>
      </c>
      <c r="G32" s="25">
        <f>SUMIF(D21:D27,G30,K21:K27)</f>
        <v>80250</v>
      </c>
      <c r="H32" s="25">
        <f>SUMIF(D21:D27,H30,K21:K27)</f>
        <v>0</v>
      </c>
      <c r="I32" s="26">
        <f>SUMIF(D21:D27,I30,K21:K27)</f>
        <v>0</v>
      </c>
      <c r="J32" s="27">
        <f>SUM(D32:I32)</f>
        <v>167550</v>
      </c>
      <c r="K32" s="71"/>
      <c r="L32" s="40"/>
    </row>
    <row r="33" spans="1:12" ht="19.5" customHeight="1">
      <c r="A33" s="40"/>
      <c r="B33" s="40"/>
      <c r="C33" s="41" t="s">
        <v>14</v>
      </c>
      <c r="D33" s="28">
        <f>D31-D32</f>
        <v>2000</v>
      </c>
      <c r="E33" s="29">
        <f aca="true" t="shared" si="1" ref="E33:J33">E31-E32</f>
        <v>2300</v>
      </c>
      <c r="F33" s="29">
        <f t="shared" si="1"/>
        <v>-1300</v>
      </c>
      <c r="G33" s="29">
        <f t="shared" si="1"/>
        <v>-2250</v>
      </c>
      <c r="H33" s="29">
        <f t="shared" si="1"/>
        <v>0</v>
      </c>
      <c r="I33" s="30">
        <f t="shared" si="1"/>
        <v>0</v>
      </c>
      <c r="J33" s="16">
        <f t="shared" si="1"/>
        <v>750</v>
      </c>
      <c r="K33" s="71"/>
      <c r="L33" s="40"/>
    </row>
    <row r="34" spans="1:12" ht="19.5" customHeight="1">
      <c r="A34" s="40"/>
      <c r="B34" s="32" t="s">
        <v>17</v>
      </c>
      <c r="C34" s="73"/>
      <c r="D34" s="40"/>
      <c r="E34" s="40"/>
      <c r="F34" s="52"/>
      <c r="G34" s="52"/>
      <c r="H34" s="52"/>
      <c r="I34" s="3"/>
      <c r="J34" s="3"/>
      <c r="K34" s="53"/>
      <c r="L34" s="40"/>
    </row>
    <row r="35" spans="1:12" ht="19.5" customHeight="1">
      <c r="A35" s="40"/>
      <c r="B35" s="2"/>
      <c r="C35" s="41" t="s">
        <v>11</v>
      </c>
      <c r="D35" s="6">
        <f>K12</f>
        <v>168000</v>
      </c>
      <c r="E35" s="73" t="s">
        <v>61</v>
      </c>
      <c r="F35" s="41" t="s">
        <v>15</v>
      </c>
      <c r="G35" s="6">
        <f>J32</f>
        <v>167550</v>
      </c>
      <c r="H35" s="73" t="s">
        <v>62</v>
      </c>
      <c r="I35" s="41" t="str">
        <f>IF(J35&lt;0,"支払額","返金額")</f>
        <v>返金額</v>
      </c>
      <c r="J35" s="6">
        <f>D35-G35</f>
        <v>450</v>
      </c>
      <c r="K35" s="53"/>
      <c r="L35" s="40"/>
    </row>
    <row r="36" spans="1:12" ht="15.75" customHeight="1" thickBot="1">
      <c r="A36" s="40"/>
      <c r="B36" s="2"/>
      <c r="C36" s="73"/>
      <c r="D36" s="73"/>
      <c r="E36" s="73"/>
      <c r="F36" s="73"/>
      <c r="G36" s="73"/>
      <c r="H36" s="73"/>
      <c r="I36" s="73"/>
      <c r="J36" s="5"/>
      <c r="K36" s="53"/>
      <c r="L36" s="40"/>
    </row>
    <row r="37" spans="1:12" ht="12.75" customHeight="1">
      <c r="A37" s="37"/>
      <c r="B37" s="74"/>
      <c r="C37" s="75"/>
      <c r="D37" s="75"/>
      <c r="E37" s="75"/>
      <c r="F37" s="9"/>
      <c r="G37" s="10"/>
      <c r="H37" s="10"/>
      <c r="I37" s="10"/>
      <c r="J37" s="10"/>
      <c r="K37" s="10"/>
      <c r="L37" s="74"/>
    </row>
    <row r="38" spans="1:12" ht="18" customHeight="1">
      <c r="A38" s="32"/>
      <c r="B38" s="76"/>
      <c r="C38" s="110"/>
      <c r="D38" s="106" t="s">
        <v>7</v>
      </c>
      <c r="E38" s="106"/>
      <c r="F38" s="106"/>
      <c r="G38" s="106"/>
      <c r="H38" s="90" t="s">
        <v>18</v>
      </c>
      <c r="I38" s="94"/>
      <c r="J38" s="94"/>
      <c r="K38" s="91"/>
      <c r="L38" s="76"/>
    </row>
    <row r="39" spans="1:12" ht="16.5" customHeight="1">
      <c r="A39" s="32"/>
      <c r="B39" s="76"/>
      <c r="C39" s="110"/>
      <c r="D39" s="44" t="s">
        <v>20</v>
      </c>
      <c r="E39" s="77" t="s">
        <v>19</v>
      </c>
      <c r="F39" s="78" t="s">
        <v>21</v>
      </c>
      <c r="G39" s="79" t="s">
        <v>22</v>
      </c>
      <c r="H39" s="44" t="s">
        <v>20</v>
      </c>
      <c r="I39" s="77" t="s">
        <v>19</v>
      </c>
      <c r="J39" s="78" t="s">
        <v>21</v>
      </c>
      <c r="K39" s="79" t="s">
        <v>22</v>
      </c>
      <c r="L39" s="76"/>
    </row>
    <row r="40" spans="1:12" ht="30.75" customHeight="1">
      <c r="A40" s="32"/>
      <c r="B40" s="76"/>
      <c r="C40" s="76"/>
      <c r="D40" s="80"/>
      <c r="E40" s="81"/>
      <c r="F40" s="82"/>
      <c r="G40" s="83"/>
      <c r="H40" s="80"/>
      <c r="I40" s="82"/>
      <c r="J40" s="82"/>
      <c r="K40" s="84"/>
      <c r="L40" s="76"/>
    </row>
    <row r="41" spans="1:12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</sheetData>
  <mergeCells count="30">
    <mergeCell ref="B1:K1"/>
    <mergeCell ref="C11:C12"/>
    <mergeCell ref="D10:K10"/>
    <mergeCell ref="G27:J27"/>
    <mergeCell ref="G26:J26"/>
    <mergeCell ref="G22:J22"/>
    <mergeCell ref="G25:J25"/>
    <mergeCell ref="G2:I2"/>
    <mergeCell ref="G21:J21"/>
    <mergeCell ref="I3:J3"/>
    <mergeCell ref="C28:J28"/>
    <mergeCell ref="C38:C39"/>
    <mergeCell ref="D38:G38"/>
    <mergeCell ref="H38:K38"/>
    <mergeCell ref="I4:J4"/>
    <mergeCell ref="B7:K7"/>
    <mergeCell ref="B17:K17"/>
    <mergeCell ref="D8:K8"/>
    <mergeCell ref="D9:K9"/>
    <mergeCell ref="C13:C14"/>
    <mergeCell ref="E27:F27"/>
    <mergeCell ref="C19:K19"/>
    <mergeCell ref="E20:F20"/>
    <mergeCell ref="E21:F21"/>
    <mergeCell ref="G20:J20"/>
    <mergeCell ref="G23:J23"/>
    <mergeCell ref="G24:J24"/>
    <mergeCell ref="E26:F26"/>
    <mergeCell ref="E22:F22"/>
    <mergeCell ref="E23:F23"/>
  </mergeCells>
  <dataValidations count="1">
    <dataValidation type="list" allowBlank="1" showInputMessage="1" showErrorMessage="1" sqref="D21:D27">
      <formula1>$C$30:$I$30</formula1>
    </dataValidation>
  </dataValidations>
  <printOptions/>
  <pageMargins left="0.54" right="0.42" top="0.44" bottom="0.51" header="0.2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笠原清明</cp:lastModifiedBy>
  <cp:lastPrinted>2005-05-30T01:48:03Z</cp:lastPrinted>
  <dcterms:created xsi:type="dcterms:W3CDTF">2005-01-08T04:52:17Z</dcterms:created>
  <dcterms:modified xsi:type="dcterms:W3CDTF">2005-05-30T01:48:07Z</dcterms:modified>
  <cp:category/>
  <cp:version/>
  <cp:contentType/>
  <cp:contentStatus/>
</cp:coreProperties>
</file>