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基本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<sst xmlns="http://schemas.openxmlformats.org/spreadsheetml/2006/main" count="48" uniqueCount="41">
  <si>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基本給</t>
  </si>
  <si>
    <t>住宅手当</t>
  </si>
  <si>
    <t>残業手当</t>
  </si>
  <si>
    <t>通勤手当</t>
  </si>
  <si>
    <t>健康保険</t>
  </si>
  <si>
    <t>厚生年金</t>
  </si>
  <si>
    <t>雇用保険</t>
  </si>
  <si>
    <t>所得税</t>
  </si>
  <si>
    <t>住民税</t>
  </si>
  <si>
    <t>氏名</t>
  </si>
  <si>
    <t>役職</t>
  </si>
  <si>
    <t>支給額</t>
  </si>
  <si>
    <t>控除額</t>
  </si>
  <si>
    <t>課税給与支給額</t>
  </si>
  <si>
    <t>総支給額</t>
  </si>
  <si>
    <t>給与支給額</t>
  </si>
  <si>
    <t>社保控除後課税支給額</t>
  </si>
  <si>
    <t>扶養等人数</t>
  </si>
  <si>
    <t>役員</t>
  </si>
  <si>
    <t>従業員</t>
  </si>
  <si>
    <t>別表第一</t>
  </si>
  <si>
    <t>以上</t>
  </si>
  <si>
    <t>以下</t>
  </si>
  <si>
    <t>給与所得控除額の計算</t>
  </si>
  <si>
    <t>別表第三</t>
  </si>
  <si>
    <t>　</t>
  </si>
  <si>
    <t>１円未満切り上げ</t>
  </si>
  <si>
    <t>１０円未満四捨五入</t>
  </si>
  <si>
    <t>給与所得控除額</t>
  </si>
  <si>
    <t>所得控除額</t>
  </si>
  <si>
    <t>課税給与所得</t>
  </si>
  <si>
    <t>所得税額</t>
  </si>
  <si>
    <t>基礎控除の額</t>
  </si>
  <si>
    <t>別表第二（抜粋）</t>
  </si>
  <si>
    <t>扶養親族等の1人当たりの控除額</t>
  </si>
  <si>
    <t>休日手当</t>
  </si>
  <si>
    <t>給与所得控除額(切り上げ前)</t>
  </si>
  <si>
    <t>所得税額(四捨五入前)</t>
  </si>
  <si>
    <t>社員番号Ｎｏ</t>
  </si>
  <si>
    <r>
      <t>給　与　台　帳　</t>
    </r>
    <r>
      <rPr>
        <sz val="14"/>
        <rFont val="ＭＳ Ｐゴシック"/>
        <family val="3"/>
      </rPr>
      <t>　　　　</t>
    </r>
    <r>
      <rPr>
        <sz val="10"/>
        <rFont val="ＭＳ Ｐゴシック"/>
        <family val="3"/>
      </rPr>
      <t>平成１５年１月分</t>
    </r>
    <r>
      <rPr>
        <sz val="14"/>
        <rFont val="ＭＳ Ｐゴシック"/>
        <family val="3"/>
      </rPr>
      <t>　　　　　　　</t>
    </r>
  </si>
  <si>
    <t>雇用保険料率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</si>
</sst>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_ "/>
    <numFmt numFmtId="180" formatCode="0.0000_ "/>
    <numFmt numFmtId="181" formatCode="#\ ?/100"/>
    <numFmt numFmtId="182" formatCode="#\ /1000"/>
    <numFmt numFmtId="183" formatCode="#\ ?/1000"/>
    <numFmt numFmtId="184" formatCode="#\ ??/1000"/>
    <numFmt numFmtId="185" formatCode="0_);[Red]\(0\)"/>
    <numFmt numFmtId="186" formatCode="#,##0.000_);[Red]\(#,##0.000\)"/>
    <numFmt numFmtId="187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HGP創英角ﾎﾟｯﾌﾟ体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177" fontId="0" fillId="0" borderId="0" xfId="0" applyNumberFormat="1" applyBorder="1" applyAlignment="1">
      <alignment/>
    </xf>
    <xf numFmtId="178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N18" sqref="N18"/>
    </sheetView>
  </sheetViews>
  <sheetFormatPr defaultColWidth="9.00390625" defaultRowHeight="13.5"/>
  <cols>
    <col min="3" max="3" width="11.00390625" style="0" bestFit="1" customWidth="1"/>
    <col min="7" max="7" width="10.625" style="0" customWidth="1"/>
  </cols>
  <sheetData>
    <row r="1" spans="1:9" ht="39.75" customHeight="1" thickBot="1">
      <c r="A1" s="34" t="s">
        <v>39</v>
      </c>
      <c r="B1" s="35"/>
      <c r="C1" s="35"/>
      <c r="D1" s="35"/>
      <c r="E1" s="35"/>
      <c r="F1" s="35"/>
      <c r="G1" s="35"/>
      <c r="H1" s="36"/>
      <c r="I1" s="36"/>
    </row>
    <row r="2" spans="1:9" ht="30" customHeight="1">
      <c r="A2" s="40" t="s">
        <v>38</v>
      </c>
      <c r="B2" s="41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4">
        <v>7</v>
      </c>
    </row>
    <row r="3" spans="1:10" ht="30" customHeight="1">
      <c r="A3" s="38" t="s">
        <v>9</v>
      </c>
      <c r="B3" s="39"/>
      <c r="C3" s="2"/>
      <c r="D3" s="2"/>
      <c r="E3" s="2"/>
      <c r="F3" s="2"/>
      <c r="G3" s="2"/>
      <c r="H3" s="2"/>
      <c r="I3" s="15"/>
      <c r="J3" s="1"/>
    </row>
    <row r="4" spans="1:10" ht="30" customHeight="1">
      <c r="A4" s="38" t="s">
        <v>10</v>
      </c>
      <c r="B4" s="39"/>
      <c r="C4" s="2"/>
      <c r="D4" s="2"/>
      <c r="E4" s="2"/>
      <c r="F4" s="2"/>
      <c r="G4" s="2"/>
      <c r="H4" s="2"/>
      <c r="I4" s="15"/>
      <c r="J4" s="1"/>
    </row>
    <row r="5" spans="1:10" ht="30" customHeight="1">
      <c r="A5" s="38" t="s">
        <v>17</v>
      </c>
      <c r="B5" s="39"/>
      <c r="C5" s="24"/>
      <c r="D5" s="24"/>
      <c r="E5" s="24"/>
      <c r="F5" s="24"/>
      <c r="G5" s="24"/>
      <c r="H5" s="24"/>
      <c r="I5" s="25"/>
      <c r="J5" s="1"/>
    </row>
    <row r="6" spans="1:9" ht="30" customHeight="1">
      <c r="A6" s="37" t="s">
        <v>11</v>
      </c>
      <c r="B6" s="26" t="s">
        <v>0</v>
      </c>
      <c r="C6" s="18"/>
      <c r="D6" s="18"/>
      <c r="E6" s="18"/>
      <c r="F6" s="18"/>
      <c r="G6" s="18"/>
      <c r="H6" s="18"/>
      <c r="I6" s="19"/>
    </row>
    <row r="7" spans="1:9" ht="30" customHeight="1">
      <c r="A7" s="37"/>
      <c r="B7" s="28" t="s">
        <v>1</v>
      </c>
      <c r="C7" s="22"/>
      <c r="D7" s="22"/>
      <c r="E7" s="22"/>
      <c r="F7" s="22"/>
      <c r="G7" s="22"/>
      <c r="H7" s="22"/>
      <c r="I7" s="23"/>
    </row>
    <row r="8" spans="1:9" ht="30" customHeight="1">
      <c r="A8" s="37"/>
      <c r="B8" s="28" t="s">
        <v>2</v>
      </c>
      <c r="C8" s="22"/>
      <c r="D8" s="22"/>
      <c r="E8" s="22"/>
      <c r="F8" s="22"/>
      <c r="G8" s="22"/>
      <c r="H8" s="22"/>
      <c r="I8" s="23"/>
    </row>
    <row r="9" spans="1:9" ht="30" customHeight="1">
      <c r="A9" s="37"/>
      <c r="B9" s="28" t="s">
        <v>35</v>
      </c>
      <c r="C9" s="22"/>
      <c r="D9" s="22"/>
      <c r="E9" s="22"/>
      <c r="F9" s="22"/>
      <c r="G9" s="22"/>
      <c r="H9" s="22"/>
      <c r="I9" s="23"/>
    </row>
    <row r="10" spans="1:9" ht="30" customHeight="1">
      <c r="A10" s="37"/>
      <c r="B10" s="27" t="s">
        <v>3</v>
      </c>
      <c r="C10" s="20"/>
      <c r="D10" s="20"/>
      <c r="E10" s="20"/>
      <c r="F10" s="20"/>
      <c r="G10" s="20"/>
      <c r="H10" s="20"/>
      <c r="I10" s="21"/>
    </row>
    <row r="11" spans="1:9" ht="30" customHeight="1">
      <c r="A11" s="37" t="s">
        <v>12</v>
      </c>
      <c r="B11" s="26" t="s">
        <v>4</v>
      </c>
      <c r="C11" s="18"/>
      <c r="D11" s="18"/>
      <c r="E11" s="18"/>
      <c r="F11" s="18"/>
      <c r="G11" s="18"/>
      <c r="H11" s="18"/>
      <c r="I11" s="19"/>
    </row>
    <row r="12" spans="1:9" ht="30" customHeight="1">
      <c r="A12" s="37"/>
      <c r="B12" s="28" t="s">
        <v>5</v>
      </c>
      <c r="C12" s="22"/>
      <c r="D12" s="22"/>
      <c r="E12" s="22"/>
      <c r="F12" s="22"/>
      <c r="G12" s="22"/>
      <c r="H12" s="22"/>
      <c r="I12" s="23"/>
    </row>
    <row r="13" spans="1:9" ht="30" customHeight="1">
      <c r="A13" s="37"/>
      <c r="B13" s="28" t="s">
        <v>6</v>
      </c>
      <c r="C13" s="22">
        <f>IF(C4="役員",0,ROUNDDOWN(C18*$G$26,0))</f>
        <v>0</v>
      </c>
      <c r="D13" s="22">
        <f aca="true" t="shared" si="0" ref="D13:I13">IF(D4="役員",0,ROUNDDOWN(D18*$G$26,0))</f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</row>
    <row r="14" spans="1:9" ht="30" customHeight="1">
      <c r="A14" s="37"/>
      <c r="B14" s="28" t="s">
        <v>7</v>
      </c>
      <c r="C14" s="22">
        <f>C24</f>
        <v>0</v>
      </c>
      <c r="D14" s="22">
        <f aca="true" t="shared" si="1" ref="D14:I14">D24</f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</row>
    <row r="15" spans="1:9" ht="30" customHeight="1">
      <c r="A15" s="37"/>
      <c r="B15" s="27" t="s">
        <v>8</v>
      </c>
      <c r="C15" s="20"/>
      <c r="D15" s="20"/>
      <c r="E15" s="20"/>
      <c r="F15" s="20"/>
      <c r="G15" s="20"/>
      <c r="H15" s="20"/>
      <c r="I15" s="21"/>
    </row>
    <row r="16" spans="1:9" ht="30" customHeight="1" thickBot="1">
      <c r="A16" s="42" t="s">
        <v>15</v>
      </c>
      <c r="B16" s="43"/>
      <c r="C16" s="16">
        <f>SUM(C6:C10)-SUM(C11:C15)</f>
        <v>0</v>
      </c>
      <c r="D16" s="16">
        <f aca="true" t="shared" si="2" ref="D16:I16">SUM(D6:D10)-SUM(D11:D15)</f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7">
        <f t="shared" si="2"/>
        <v>0</v>
      </c>
    </row>
    <row r="17" spans="1:9" ht="19.5" customHeight="1">
      <c r="A17" s="11"/>
      <c r="B17" s="11"/>
      <c r="C17" s="12"/>
      <c r="D17" s="12"/>
      <c r="E17" s="12"/>
      <c r="F17" s="12"/>
      <c r="G17" s="12"/>
      <c r="H17" s="12"/>
      <c r="I17" s="12"/>
    </row>
    <row r="18" spans="1:9" ht="21.75" customHeight="1">
      <c r="A18" s="44" t="s">
        <v>14</v>
      </c>
      <c r="B18" s="44"/>
      <c r="C18" s="7">
        <f>SUM(C6:C10)</f>
        <v>0</v>
      </c>
      <c r="D18" s="7">
        <f aca="true" t="shared" si="3" ref="D18:I18">SUM(D6:D10)</f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</row>
    <row r="19" spans="1:9" ht="21.75" customHeight="1">
      <c r="A19" s="44" t="s">
        <v>13</v>
      </c>
      <c r="B19" s="44"/>
      <c r="C19" s="7">
        <f>C18-C10</f>
        <v>0</v>
      </c>
      <c r="D19" s="7">
        <f aca="true" t="shared" si="4" ref="D19:I19">D18-D10</f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 t="shared" si="4"/>
        <v>0</v>
      </c>
      <c r="I19" s="7">
        <f t="shared" si="4"/>
        <v>0</v>
      </c>
    </row>
    <row r="20" spans="1:9" ht="21.75" customHeight="1">
      <c r="A20" s="44" t="s">
        <v>16</v>
      </c>
      <c r="B20" s="44"/>
      <c r="C20" s="7">
        <f>C19-C11-C12-C13</f>
        <v>0</v>
      </c>
      <c r="D20" s="7">
        <f aca="true" t="shared" si="5" ref="D20:I20">D19-D11-D12-D13</f>
        <v>0</v>
      </c>
      <c r="E20" s="7">
        <f t="shared" si="5"/>
        <v>0</v>
      </c>
      <c r="F20" s="7">
        <f t="shared" si="5"/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</row>
    <row r="21" spans="1:9" ht="21.75" customHeight="1">
      <c r="A21" s="47" t="s">
        <v>28</v>
      </c>
      <c r="B21" s="47"/>
      <c r="C21" s="7">
        <f>ROUNDUP(C41,0)</f>
        <v>0</v>
      </c>
      <c r="D21" s="7">
        <f aca="true" t="shared" si="6" ref="D21:I21">ROUNDUP(D41,0)</f>
        <v>0</v>
      </c>
      <c r="E21" s="7">
        <f t="shared" si="6"/>
        <v>0</v>
      </c>
      <c r="F21" s="7">
        <f t="shared" si="6"/>
        <v>0</v>
      </c>
      <c r="G21" s="7">
        <f t="shared" si="6"/>
        <v>0</v>
      </c>
      <c r="H21" s="7">
        <f t="shared" si="6"/>
        <v>0</v>
      </c>
      <c r="I21" s="7">
        <f t="shared" si="6"/>
        <v>0</v>
      </c>
    </row>
    <row r="22" spans="1:9" ht="21.75" customHeight="1">
      <c r="A22" s="47" t="s">
        <v>29</v>
      </c>
      <c r="B22" s="47"/>
      <c r="C22" s="7">
        <f>IF(C20=0,0,C5*$C$45+$C$46)</f>
        <v>0</v>
      </c>
      <c r="D22" s="7">
        <f aca="true" t="shared" si="7" ref="D22:I22">IF(D20=0,0,D5*$C$45+$C$46)</f>
        <v>0</v>
      </c>
      <c r="E22" s="7">
        <f t="shared" si="7"/>
        <v>0</v>
      </c>
      <c r="F22" s="7">
        <f t="shared" si="7"/>
        <v>0</v>
      </c>
      <c r="G22" s="7">
        <f t="shared" si="7"/>
        <v>0</v>
      </c>
      <c r="H22" s="7">
        <f t="shared" si="7"/>
        <v>0</v>
      </c>
      <c r="I22" s="7">
        <f t="shared" si="7"/>
        <v>0</v>
      </c>
    </row>
    <row r="23" spans="1:9" ht="21.75" customHeight="1">
      <c r="A23" s="47" t="s">
        <v>30</v>
      </c>
      <c r="B23" s="47"/>
      <c r="C23" s="7">
        <f>C20-C21-C22</f>
        <v>0</v>
      </c>
      <c r="D23" s="7">
        <f aca="true" t="shared" si="8" ref="D23:I23">D20-D21-D22</f>
        <v>0</v>
      </c>
      <c r="E23" s="7">
        <f t="shared" si="8"/>
        <v>0</v>
      </c>
      <c r="F23" s="7">
        <f t="shared" si="8"/>
        <v>0</v>
      </c>
      <c r="G23" s="7">
        <f t="shared" si="8"/>
        <v>0</v>
      </c>
      <c r="H23" s="7">
        <f t="shared" si="8"/>
        <v>0</v>
      </c>
      <c r="I23" s="7">
        <f t="shared" si="8"/>
        <v>0</v>
      </c>
    </row>
    <row r="24" spans="1:9" ht="21.75" customHeight="1">
      <c r="A24" s="47" t="s">
        <v>31</v>
      </c>
      <c r="B24" s="47"/>
      <c r="C24" s="7">
        <f>ROUND(C42,-1)</f>
        <v>0</v>
      </c>
      <c r="D24" s="7">
        <f aca="true" t="shared" si="9" ref="D24:I24">ROUND(D42,-1)</f>
        <v>0</v>
      </c>
      <c r="E24" s="7">
        <f t="shared" si="9"/>
        <v>0</v>
      </c>
      <c r="F24" s="7">
        <f t="shared" si="9"/>
        <v>0</v>
      </c>
      <c r="G24" s="7">
        <f t="shared" si="9"/>
        <v>0</v>
      </c>
      <c r="H24" s="7">
        <f t="shared" si="9"/>
        <v>0</v>
      </c>
      <c r="I24" s="7">
        <f t="shared" si="9"/>
        <v>0</v>
      </c>
    </row>
    <row r="25" spans="1:9" ht="13.5">
      <c r="A25" s="8"/>
      <c r="B25" s="8"/>
      <c r="C25" s="9"/>
      <c r="D25" s="9"/>
      <c r="E25" s="9"/>
      <c r="F25" s="9"/>
      <c r="G25" s="9"/>
      <c r="H25" s="9"/>
      <c r="I25" s="9"/>
    </row>
    <row r="26" spans="2:7" ht="13.5">
      <c r="B26" s="48" t="s">
        <v>10</v>
      </c>
      <c r="C26" s="3" t="s">
        <v>18</v>
      </c>
      <c r="E26" s="50" t="s">
        <v>40</v>
      </c>
      <c r="F26" s="50"/>
      <c r="G26" s="30">
        <v>0.007</v>
      </c>
    </row>
    <row r="27" spans="2:7" ht="13.5">
      <c r="B27" s="48"/>
      <c r="C27" s="3" t="s">
        <v>19</v>
      </c>
      <c r="G27" s="29"/>
    </row>
    <row r="30" spans="1:6" ht="13.5">
      <c r="A30" t="s">
        <v>20</v>
      </c>
      <c r="F30" t="s">
        <v>24</v>
      </c>
    </row>
    <row r="31" spans="1:9" ht="13.5">
      <c r="A31" s="46" t="s">
        <v>16</v>
      </c>
      <c r="B31" s="46"/>
      <c r="C31" s="45" t="s">
        <v>23</v>
      </c>
      <c r="D31" s="45"/>
      <c r="F31" s="46" t="s">
        <v>30</v>
      </c>
      <c r="G31" s="46"/>
      <c r="H31" s="45" t="s">
        <v>23</v>
      </c>
      <c r="I31" s="45"/>
    </row>
    <row r="32" spans="1:9" ht="13.5">
      <c r="A32" s="3" t="s">
        <v>21</v>
      </c>
      <c r="B32" s="3" t="s">
        <v>22</v>
      </c>
      <c r="C32" s="45"/>
      <c r="D32" s="45"/>
      <c r="F32" s="3" t="s">
        <v>21</v>
      </c>
      <c r="G32" s="3" t="s">
        <v>22</v>
      </c>
      <c r="H32" s="45"/>
      <c r="I32" s="45"/>
    </row>
    <row r="33" spans="1:9" ht="13.5">
      <c r="A33" s="4">
        <v>0</v>
      </c>
      <c r="B33" s="4">
        <v>135416</v>
      </c>
      <c r="C33" s="5">
        <v>0</v>
      </c>
      <c r="D33" s="4">
        <v>54167</v>
      </c>
      <c r="F33" s="4">
        <v>0</v>
      </c>
      <c r="G33" s="4">
        <v>275000</v>
      </c>
      <c r="H33" s="5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5">
        <v>0.4</v>
      </c>
      <c r="D34" s="4">
        <v>0</v>
      </c>
      <c r="F34" s="4">
        <f>+G33+1</f>
        <v>275001</v>
      </c>
      <c r="G34" s="4">
        <v>658334</v>
      </c>
      <c r="H34" s="5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5">
        <v>0.3</v>
      </c>
      <c r="D35" s="4">
        <v>15000</v>
      </c>
      <c r="F35" s="4">
        <f>+G34+1</f>
        <v>658335</v>
      </c>
      <c r="G35" s="4">
        <v>750000</v>
      </c>
      <c r="H35" s="5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5">
        <v>0.2</v>
      </c>
      <c r="D36" s="4">
        <v>45000</v>
      </c>
      <c r="F36" s="4">
        <f>+G35+1</f>
        <v>750001</v>
      </c>
      <c r="G36" s="4">
        <v>1500000</v>
      </c>
      <c r="H36" s="5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5">
        <v>0.1</v>
      </c>
      <c r="D37" s="4">
        <v>100000</v>
      </c>
      <c r="F37" s="4">
        <f>+G36+1</f>
        <v>1500001</v>
      </c>
      <c r="G37" s="4" t="s">
        <v>25</v>
      </c>
      <c r="H37" s="5">
        <v>0.37</v>
      </c>
      <c r="I37" s="4">
        <v>228334</v>
      </c>
    </row>
    <row r="38" spans="1:9" ht="13.5">
      <c r="A38" s="4">
        <f>+B37+1</f>
        <v>833334</v>
      </c>
      <c r="B38" s="4"/>
      <c r="C38" s="5">
        <v>0.05</v>
      </c>
      <c r="D38" s="4">
        <v>141667</v>
      </c>
      <c r="F38" s="6" t="s">
        <v>25</v>
      </c>
      <c r="G38" s="6"/>
      <c r="H38" s="49" t="s">
        <v>27</v>
      </c>
      <c r="I38" s="49"/>
    </row>
    <row r="39" ht="13.5">
      <c r="C39" t="s">
        <v>26</v>
      </c>
    </row>
    <row r="41" spans="1:9" ht="13.5">
      <c r="A41" s="31" t="s">
        <v>36</v>
      </c>
      <c r="B41" s="31"/>
      <c r="C41" s="10">
        <f>IF(C20=0,0,C20*VLOOKUP(C20,$A$33:$D$38,3)+VLOOKUP(C20,$A$33:$D$38,4))</f>
        <v>0</v>
      </c>
      <c r="D41" s="10">
        <f aca="true" t="shared" si="10" ref="D41:I41">IF(D20=0,0,D20*VLOOKUP(D20,$A$33:$D$38,3)+VLOOKUP(D20,$A$33:$D$38,4))</f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  <c r="H41" s="10">
        <f t="shared" si="10"/>
        <v>0</v>
      </c>
      <c r="I41" s="10">
        <f t="shared" si="10"/>
        <v>0</v>
      </c>
    </row>
    <row r="42" spans="1:9" ht="13.5">
      <c r="A42" s="32" t="s">
        <v>37</v>
      </c>
      <c r="B42" s="33"/>
      <c r="C42" s="10">
        <f>C23*+VLOOKUP(C23,$F$33:$I$37,3)-VLOOKUP(C23,$F$33:$I$37,4)</f>
        <v>0</v>
      </c>
      <c r="D42" s="10">
        <f aca="true" t="shared" si="11" ref="D42:I42">D23*+VLOOKUP(D23,$F$33:$I$37,3)-VLOOKUP(D23,$F$33:$I$37,4)</f>
        <v>0</v>
      </c>
      <c r="E42" s="10">
        <f t="shared" si="11"/>
        <v>0</v>
      </c>
      <c r="F42" s="10">
        <f t="shared" si="11"/>
        <v>0</v>
      </c>
      <c r="G42" s="10">
        <f t="shared" si="11"/>
        <v>0</v>
      </c>
      <c r="H42" s="10">
        <f t="shared" si="11"/>
        <v>0</v>
      </c>
      <c r="I42" s="10">
        <f t="shared" si="11"/>
        <v>0</v>
      </c>
    </row>
    <row r="44" ht="13.5">
      <c r="A44" t="s">
        <v>33</v>
      </c>
    </row>
    <row r="45" spans="1:4" ht="13.5">
      <c r="A45" s="54" t="s">
        <v>34</v>
      </c>
      <c r="B45" s="55"/>
      <c r="C45" s="52">
        <v>31667</v>
      </c>
      <c r="D45" s="53"/>
    </row>
    <row r="46" spans="1:4" ht="13.5">
      <c r="A46" s="51" t="s">
        <v>32</v>
      </c>
      <c r="B46" s="51"/>
      <c r="C46" s="52">
        <v>31667</v>
      </c>
      <c r="D46" s="53"/>
    </row>
  </sheetData>
  <mergeCells count="29">
    <mergeCell ref="A46:B46"/>
    <mergeCell ref="C45:D45"/>
    <mergeCell ref="C46:D46"/>
    <mergeCell ref="A45:B45"/>
    <mergeCell ref="H38:I38"/>
    <mergeCell ref="A22:B22"/>
    <mergeCell ref="A23:B23"/>
    <mergeCell ref="A24:B24"/>
    <mergeCell ref="E26:F26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B26:B27"/>
    <mergeCell ref="A41:B41"/>
    <mergeCell ref="A42:B42"/>
    <mergeCell ref="A1:G1"/>
    <mergeCell ref="H1:I1"/>
    <mergeCell ref="A6:A10"/>
    <mergeCell ref="A11:A15"/>
    <mergeCell ref="A3:B3"/>
    <mergeCell ref="A4:B4"/>
    <mergeCell ref="A5:B5"/>
    <mergeCell ref="A2:B2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2002-09-05T01:12:58Z</cp:lastPrinted>
  <dcterms:created xsi:type="dcterms:W3CDTF">2002-08-21T10:12:52Z</dcterms:created>
  <dcterms:modified xsi:type="dcterms:W3CDTF">2002-11-11T07:24:12Z</dcterms:modified>
  <cp:category/>
  <cp:version/>
  <cp:contentType/>
  <cp:contentStatus/>
</cp:coreProperties>
</file>